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escargas\"/>
    </mc:Choice>
  </mc:AlternateContent>
  <bookViews>
    <workbookView xWindow="0" yWindow="0" windowWidth="11670" windowHeight="6795"/>
  </bookViews>
  <sheets>
    <sheet name="Hoja1" sheetId="1" r:id="rId1"/>
  </sheets>
  <calcPr calcId="152511"/>
</workbook>
</file>

<file path=xl/calcChain.xml><?xml version="1.0" encoding="utf-8"?>
<calcChain xmlns="http://schemas.openxmlformats.org/spreadsheetml/2006/main">
  <c r="G75" i="1" l="1"/>
  <c r="K73" i="1"/>
  <c r="J69" i="1"/>
  <c r="H69" i="1"/>
  <c r="F69" i="1"/>
  <c r="D69" i="1"/>
  <c r="B69" i="1"/>
  <c r="F67" i="1"/>
  <c r="D67" i="1"/>
  <c r="B67" i="1"/>
  <c r="J66" i="1"/>
  <c r="H66" i="1"/>
  <c r="F66" i="1"/>
  <c r="D66" i="1"/>
  <c r="B66" i="1"/>
  <c r="K51" i="1"/>
  <c r="I51" i="1"/>
  <c r="G51" i="1"/>
  <c r="E51" i="1"/>
  <c r="C51" i="1"/>
  <c r="C69" i="1" s="1"/>
  <c r="G49" i="1"/>
  <c r="E49" i="1"/>
  <c r="C49" i="1"/>
  <c r="K48" i="1"/>
  <c r="I48" i="1"/>
  <c r="G48" i="1"/>
  <c r="E48" i="1"/>
  <c r="C48" i="1"/>
  <c r="M45" i="1"/>
  <c r="L45" i="1"/>
  <c r="K45" i="1"/>
  <c r="J45" i="1"/>
  <c r="I45" i="1"/>
  <c r="H45" i="1"/>
  <c r="G45" i="1"/>
  <c r="F45" i="1"/>
  <c r="E45" i="1"/>
  <c r="D45" i="1"/>
  <c r="C45" i="1"/>
  <c r="B45" i="1"/>
  <c r="N44" i="1"/>
  <c r="N43" i="1"/>
  <c r="N42" i="1"/>
  <c r="N41" i="1"/>
  <c r="N40" i="1"/>
  <c r="E75" i="1" s="1"/>
  <c r="N39" i="1"/>
  <c r="G74" i="1" s="1"/>
  <c r="N38" i="1"/>
  <c r="I73" i="1" s="1"/>
  <c r="N37" i="1"/>
  <c r="K72" i="1" s="1"/>
  <c r="N36" i="1"/>
  <c r="E71" i="1" s="1"/>
  <c r="N35" i="1"/>
  <c r="G70" i="1" s="1"/>
  <c r="N34" i="1"/>
  <c r="N33" i="1"/>
  <c r="N32" i="1"/>
  <c r="N31" i="1"/>
  <c r="E72" i="1" l="1"/>
  <c r="G72" i="1"/>
  <c r="C73" i="1"/>
  <c r="G71" i="1"/>
  <c r="E73" i="1"/>
  <c r="I70" i="1"/>
  <c r="K70" i="1"/>
  <c r="I71" i="1"/>
  <c r="C74" i="1"/>
  <c r="K74" i="1"/>
  <c r="I75" i="1"/>
  <c r="E70" i="1"/>
  <c r="C71" i="1"/>
  <c r="K71" i="1"/>
  <c r="I72" i="1"/>
  <c r="G73" i="1"/>
  <c r="G80" i="1" s="1"/>
  <c r="E74" i="1"/>
  <c r="C75" i="1"/>
  <c r="K75" i="1"/>
  <c r="I74" i="1"/>
  <c r="C70" i="1"/>
  <c r="C80" i="1" s="1"/>
  <c r="C72" i="1"/>
  <c r="K80" i="1" l="1"/>
  <c r="I80" i="1"/>
  <c r="E80" i="1"/>
</calcChain>
</file>

<file path=xl/sharedStrings.xml><?xml version="1.0" encoding="utf-8"?>
<sst xmlns="http://schemas.openxmlformats.org/spreadsheetml/2006/main" count="275" uniqueCount="126">
  <si>
    <t>Jeyson Mello (u1)</t>
  </si>
  <si>
    <t>Simon Mejia (u2)</t>
  </si>
  <si>
    <t>Juan Manuel (u3)</t>
  </si>
  <si>
    <t>Daniel (u4)</t>
  </si>
  <si>
    <t>Daniela (u5)</t>
  </si>
  <si>
    <t>Anderson (u6)</t>
  </si>
  <si>
    <t>Jeremy (u7)</t>
  </si>
  <si>
    <t>Alejandro (u8)</t>
  </si>
  <si>
    <t>Wilmer C (u9)</t>
  </si>
  <si>
    <t>Daniel D (u10)</t>
  </si>
  <si>
    <t>Susana M (u11)</t>
  </si>
  <si>
    <t>Veronica (u12)</t>
  </si>
  <si>
    <t>calidad de los componentes</t>
  </si>
  <si>
    <t>peso</t>
  </si>
  <si>
    <t>contexto/actividad</t>
  </si>
  <si>
    <t>precio</t>
  </si>
  <si>
    <t>marca</t>
  </si>
  <si>
    <t>antropometria</t>
  </si>
  <si>
    <t>reconocimiento</t>
  </si>
  <si>
    <t>resistencia</t>
  </si>
  <si>
    <t>material</t>
  </si>
  <si>
    <t>componentes</t>
  </si>
  <si>
    <t>diseño</t>
  </si>
  <si>
    <t>materiales</t>
  </si>
  <si>
    <t>calidad</t>
  </si>
  <si>
    <t>accesorios</t>
  </si>
  <si>
    <t>forma</t>
  </si>
  <si>
    <t>actividad/contexto</t>
  </si>
  <si>
    <t>color</t>
  </si>
  <si>
    <t>contexto / actividad</t>
  </si>
  <si>
    <t>versatilidad</t>
  </si>
  <si>
    <t>se vende completo o se requiere una compra despues</t>
  </si>
  <si>
    <t>colores</t>
  </si>
  <si>
    <t>gama (seguridad)</t>
  </si>
  <si>
    <t>simpleza</t>
  </si>
  <si>
    <t>intercambio de accesorios durante la compra</t>
  </si>
  <si>
    <t xml:space="preserve">precio </t>
  </si>
  <si>
    <t>garantia</t>
  </si>
  <si>
    <t>mantenimiento</t>
  </si>
  <si>
    <t>garantias /seguros</t>
  </si>
  <si>
    <t>Marca</t>
  </si>
  <si>
    <t>Preferencia</t>
  </si>
  <si>
    <t>Posición</t>
  </si>
  <si>
    <t>5--1</t>
  </si>
  <si>
    <t>GW</t>
  </si>
  <si>
    <t>6 --2</t>
  </si>
  <si>
    <t>Specialized</t>
  </si>
  <si>
    <t>11 --2</t>
  </si>
  <si>
    <t>Raleigh</t>
  </si>
  <si>
    <t>5 --2</t>
  </si>
  <si>
    <t>Giant</t>
  </si>
  <si>
    <t>4--2</t>
  </si>
  <si>
    <t>Trek</t>
  </si>
  <si>
    <t>6--1</t>
  </si>
  <si>
    <t>Liv</t>
  </si>
  <si>
    <t>5--0</t>
  </si>
  <si>
    <t>Venzo</t>
  </si>
  <si>
    <t>Escorpion</t>
  </si>
  <si>
    <t>7--0</t>
  </si>
  <si>
    <t>Ramón Hoyos</t>
  </si>
  <si>
    <t>2--0</t>
  </si>
  <si>
    <t>Raul Mesa</t>
  </si>
  <si>
    <t xml:space="preserve">antropometria </t>
  </si>
  <si>
    <t>Optimus</t>
  </si>
  <si>
    <t xml:space="preserve">garantia / seguridad </t>
  </si>
  <si>
    <t>3--0</t>
  </si>
  <si>
    <t>dartmoor</t>
  </si>
  <si>
    <t xml:space="preserve">mantenimiento </t>
  </si>
  <si>
    <t>1--0</t>
  </si>
  <si>
    <t>nsbikes</t>
  </si>
  <si>
    <t xml:space="preserve">reconocimiento de la marca </t>
  </si>
  <si>
    <t>mutante</t>
  </si>
  <si>
    <t>factores clave</t>
  </si>
  <si>
    <t>u1</t>
  </si>
  <si>
    <t>u2</t>
  </si>
  <si>
    <t>u3</t>
  </si>
  <si>
    <t>u4</t>
  </si>
  <si>
    <t>u5</t>
  </si>
  <si>
    <t>u6</t>
  </si>
  <si>
    <t>u7</t>
  </si>
  <si>
    <t>u8</t>
  </si>
  <si>
    <t>u9</t>
  </si>
  <si>
    <t>u10</t>
  </si>
  <si>
    <t>u11</t>
  </si>
  <si>
    <t>u12</t>
  </si>
  <si>
    <t>ponderación</t>
  </si>
  <si>
    <t>garantia /seguridad</t>
  </si>
  <si>
    <t>reconocimiento de la marca</t>
  </si>
  <si>
    <t>3+3+2/3</t>
  </si>
  <si>
    <t>1+2+2/3</t>
  </si>
  <si>
    <t>2+2+2/3</t>
  </si>
  <si>
    <t>3+3+3/3</t>
  </si>
  <si>
    <t>3+4+4/3</t>
  </si>
  <si>
    <t>5+4+5/3</t>
  </si>
  <si>
    <t>4+3+4/3</t>
  </si>
  <si>
    <t>3+2+2/3</t>
  </si>
  <si>
    <t>4+5+5/3</t>
  </si>
  <si>
    <t>3+5+4/3</t>
  </si>
  <si>
    <t>5+5+4/3</t>
  </si>
  <si>
    <t>4+5+4/3</t>
  </si>
  <si>
    <t>5+4+4/3</t>
  </si>
  <si>
    <t>5+5+5/3</t>
  </si>
  <si>
    <t>3+5+5/3</t>
  </si>
  <si>
    <t>2+4+3/3</t>
  </si>
  <si>
    <t>3+4+3/3</t>
  </si>
  <si>
    <t>4+4+4/3</t>
  </si>
  <si>
    <t>5+5+3/3</t>
  </si>
  <si>
    <t>4+4+3/3</t>
  </si>
  <si>
    <t>4+2+5/3</t>
  </si>
  <si>
    <t>4+3+3/3</t>
  </si>
  <si>
    <t>5+3+4/3</t>
  </si>
  <si>
    <t>3+2+4/3</t>
  </si>
  <si>
    <t>3+3+4/3</t>
  </si>
  <si>
    <t xml:space="preserve">5+5+4/3 </t>
  </si>
  <si>
    <t>3+2+3/3</t>
  </si>
  <si>
    <t>TOTAL</t>
  </si>
  <si>
    <t>conclusiones.</t>
  </si>
  <si>
    <t>-Gw destaca en el mercado, con una puntuacion final de 438, esto ayuda a legitimizar la marca como una de las preferidas por los usuarios, desde su calidad de servicio al material y los componentes que ofrece para dotar al usuario del mejor equipo posible para el desarrollo de su actividad fisica, sin embargo los precios relativamnete elevados pueden disuadir a usuarios potenciales de realizar la inversion, en especial si estos no son muy conocedores sobre las caracteristicas de la bicicleta que adquiren.</t>
  </si>
  <si>
    <t xml:space="preserve">-El factor de éxito más relevante es el precio debido a la capacidad economica de los usuarios, dando como resultado que la empresa más competitiva del mercado sea Trek, convirtiendose en nuestra empre referente con respecto a  este factor </t>
  </si>
  <si>
    <t>-Además de fijarse en el precio, los usuarios también valoran el hecho de obtener un producto de calidad, que les brinde seguridad a la hora de utilizarlo y puedan así reducir las probabilidades de accidentes o lesiones. Las marcas locales tienen muy alta puntuación en este factor de éxito, siendo GW y Raleigh las de mayor puntaje.</t>
  </si>
  <si>
    <t xml:space="preserve">- En el ámbito de los accesorios la empresa referente es GW con un puntaje de 29,18 y seguido por Trek con un puntaje de 25. Teniendo en cuenta esto podemos tomar como ejemplo la estrategia que estos implementan para alcanzar su diversidad y la calidad en accesorios que estos ofrecen a los usuarios. </t>
  </si>
  <si>
    <t>- En los factores clave del peso y el color, la empresa Trek tiene los más altos puntajes, siendo una empresa que ofrece gran variedad en gamas de producto y que los usuarios califican como una empresa confiable a la hora de tener en cuenta la calidad de los productos que ofrece.</t>
  </si>
  <si>
    <t>- Cuando los usuarios optan por la elección de una marca, GW toma la delantera con un puntaje de37,28, esto puede ser debido a la gran capacidad de cubrimiento que tiene la empresa en el sector y el reconocimiento de la misma marca cuando de bicicletas se trata.</t>
  </si>
  <si>
    <t>- En cuanto a material las empresas GW, Giant y Specialized están muy parejas en puntaje con un 42,5 cada una; esto nos lleva a concluir que las tres empresas son grandes competidoras en este sector siendo nuestra competencia directa y llevandonos a analizar cuales podrian ser las características diferenciadoras de cada una de las empresas, para poder innovar en la gama de materiales eficientes.</t>
  </si>
  <si>
    <t>- En variedad de gamas de bicicletas para realizar distintas actividades, se destaca Trek con un puntaje de 39,583 monstrando que esta empresa tiene una alta variedad en productos para cubrir distintos segmentos de mercado.</t>
  </si>
  <si>
    <t xml:space="preserve">- Finalizando podemos concluir que las empresas más competidoras en el mercado con respecto a las variables enlistadas anteriormente son GW y Trek, por lo tanto se deben de utilizarse como referencia y/o ejemplo para entrar a competir en el mercado de las bicicletas. </t>
  </si>
</sst>
</file>

<file path=xl/styles.xml><?xml version="1.0" encoding="utf-8"?>
<styleSheet xmlns="http://schemas.openxmlformats.org/spreadsheetml/2006/main" xmlns:mc="http://schemas.openxmlformats.org/markup-compatibility/2006" xmlns:x14ac="http://schemas.microsoft.com/office/spreadsheetml/2009/9/ac" mc:Ignorable="x14ac">
  <fonts count="2">
    <font>
      <sz val="11"/>
      <color rgb="FF000000"/>
      <name val="Calibri"/>
    </font>
    <font>
      <sz val="11"/>
      <name val="Calibri"/>
    </font>
  </fonts>
  <fills count="12">
    <fill>
      <patternFill patternType="none"/>
    </fill>
    <fill>
      <patternFill patternType="gray125"/>
    </fill>
    <fill>
      <patternFill patternType="solid">
        <fgColor rgb="FF5B9BD5"/>
        <bgColor rgb="FF5B9BD5"/>
      </patternFill>
    </fill>
    <fill>
      <patternFill patternType="solid">
        <fgColor rgb="FFBDD6EE"/>
        <bgColor rgb="FFBDD6EE"/>
      </patternFill>
    </fill>
    <fill>
      <patternFill patternType="solid">
        <fgColor rgb="FF9CC2E5"/>
        <bgColor rgb="FF9CC2E5"/>
      </patternFill>
    </fill>
    <fill>
      <patternFill patternType="solid">
        <fgColor rgb="FFFFFFFF"/>
        <bgColor rgb="FFFFFFFF"/>
      </patternFill>
    </fill>
    <fill>
      <patternFill patternType="solid">
        <fgColor rgb="FF2E75B5"/>
        <bgColor rgb="FF2E75B5"/>
      </patternFill>
    </fill>
    <fill>
      <patternFill patternType="solid">
        <fgColor rgb="FF93C47D"/>
        <bgColor rgb="FF93C47D"/>
      </patternFill>
    </fill>
    <fill>
      <patternFill patternType="solid">
        <fgColor rgb="FF3D85C6"/>
        <bgColor rgb="FF3D85C6"/>
      </patternFill>
    </fill>
    <fill>
      <patternFill patternType="solid">
        <fgColor rgb="FFF1C232"/>
        <bgColor rgb="FFF1C232"/>
      </patternFill>
    </fill>
    <fill>
      <patternFill patternType="solid">
        <fgColor rgb="FFE69138"/>
        <bgColor rgb="FFE69138"/>
      </patternFill>
    </fill>
    <fill>
      <patternFill patternType="solid">
        <fgColor rgb="FFD5A6BD"/>
        <bgColor rgb="FFD5A6BD"/>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5">
    <xf numFmtId="0" fontId="0" fillId="0" borderId="0" xfId="0" applyFont="1" applyAlignment="1"/>
    <xf numFmtId="0" fontId="0" fillId="2" borderId="1" xfId="0" applyFont="1" applyFill="1" applyBorder="1"/>
    <xf numFmtId="0" fontId="0" fillId="2" borderId="2" xfId="0" applyFont="1" applyFill="1" applyBorder="1"/>
    <xf numFmtId="0" fontId="0" fillId="3" borderId="1" xfId="0" applyFont="1" applyFill="1" applyBorder="1"/>
    <xf numFmtId="0" fontId="0" fillId="3" borderId="2" xfId="0" applyFont="1" applyFill="1" applyBorder="1"/>
    <xf numFmtId="0" fontId="0" fillId="3" borderId="1" xfId="0" applyFont="1" applyFill="1" applyBorder="1" applyAlignment="1">
      <alignment wrapText="1"/>
    </xf>
    <xf numFmtId="16" fontId="0" fillId="0" borderId="1" xfId="0" applyNumberFormat="1" applyFont="1" applyBorder="1"/>
    <xf numFmtId="0" fontId="0" fillId="4" borderId="1" xfId="0" applyFont="1" applyFill="1" applyBorder="1"/>
    <xf numFmtId="0" fontId="0" fillId="5" borderId="1" xfId="0" applyFont="1" applyFill="1" applyBorder="1"/>
    <xf numFmtId="0" fontId="0" fillId="0" borderId="1" xfId="0" applyFont="1" applyBorder="1"/>
    <xf numFmtId="0" fontId="0" fillId="6" borderId="1" xfId="0" applyFont="1" applyFill="1" applyBorder="1"/>
    <xf numFmtId="0" fontId="1" fillId="7" borderId="1" xfId="0" applyFont="1" applyFill="1" applyBorder="1" applyAlignment="1"/>
    <xf numFmtId="2" fontId="1" fillId="7" borderId="1" xfId="0" applyNumberFormat="1" applyFont="1" applyFill="1" applyBorder="1"/>
    <xf numFmtId="0" fontId="1" fillId="7" borderId="1" xfId="0" applyFont="1" applyFill="1" applyBorder="1"/>
    <xf numFmtId="0" fontId="1" fillId="0" borderId="5" xfId="0" applyFont="1" applyBorder="1" applyAlignment="1"/>
    <xf numFmtId="2" fontId="1" fillId="9" borderId="6" xfId="0" applyNumberFormat="1" applyFont="1" applyFill="1" applyBorder="1"/>
    <xf numFmtId="0" fontId="1" fillId="9" borderId="6" xfId="0" applyFont="1" applyFill="1" applyBorder="1"/>
    <xf numFmtId="0" fontId="1" fillId="9" borderId="6" xfId="0" applyFont="1" applyFill="1" applyBorder="1" applyAlignment="1"/>
    <xf numFmtId="0" fontId="1" fillId="0" borderId="7" xfId="0" applyFont="1" applyBorder="1" applyAlignment="1"/>
    <xf numFmtId="0" fontId="1" fillId="9" borderId="8" xfId="0" applyFont="1" applyFill="1" applyBorder="1" applyAlignment="1"/>
    <xf numFmtId="2" fontId="1" fillId="0" borderId="6" xfId="0" applyNumberFormat="1" applyFont="1" applyBorder="1"/>
    <xf numFmtId="0" fontId="1" fillId="10" borderId="0" xfId="0" applyFont="1" applyFill="1" applyAlignment="1"/>
    <xf numFmtId="0" fontId="1" fillId="0" borderId="6" xfId="0" applyFont="1" applyBorder="1"/>
    <xf numFmtId="0" fontId="1" fillId="0" borderId="6" xfId="0" applyFont="1" applyBorder="1" applyAlignment="1"/>
    <xf numFmtId="0" fontId="1" fillId="10" borderId="0" xfId="0" applyFont="1" applyFill="1"/>
    <xf numFmtId="0" fontId="1" fillId="0" borderId="8" xfId="0" applyFont="1" applyBorder="1" applyAlignment="1"/>
    <xf numFmtId="0" fontId="1" fillId="0" borderId="0" xfId="0" applyFont="1" applyAlignment="1"/>
    <xf numFmtId="0" fontId="1" fillId="11" borderId="0" xfId="0" applyFont="1" applyFill="1" applyAlignment="1"/>
    <xf numFmtId="0" fontId="1" fillId="8" borderId="3" xfId="0" applyFont="1" applyFill="1" applyBorder="1" applyAlignment="1">
      <alignment horizontal="center" vertical="center" wrapText="1"/>
    </xf>
    <xf numFmtId="0" fontId="1" fillId="0" borderId="4" xfId="0" applyFont="1" applyBorder="1"/>
    <xf numFmtId="0" fontId="1" fillId="0" borderId="9" xfId="0" applyFont="1" applyBorder="1" applyAlignment="1">
      <alignment horizontal="left" vertical="center" wrapText="1"/>
    </xf>
    <xf numFmtId="0" fontId="1" fillId="0" borderId="10" xfId="0" applyFont="1" applyBorder="1"/>
    <xf numFmtId="0" fontId="1" fillId="0" borderId="11" xfId="0" applyFont="1" applyBorder="1"/>
    <xf numFmtId="0" fontId="1" fillId="0" borderId="5" xfId="0" applyFont="1" applyBorder="1"/>
    <xf numFmtId="0" fontId="0" fillId="0" borderId="0" xfId="0" applyFont="1" applyAlignment="1"/>
    <xf numFmtId="0" fontId="1" fillId="0" borderId="6" xfId="0" applyFont="1" applyBorder="1"/>
    <xf numFmtId="0" fontId="1" fillId="0" borderId="7" xfId="0" applyFont="1" applyBorder="1"/>
    <xf numFmtId="0" fontId="1" fillId="0" borderId="12" xfId="0" applyFont="1" applyBorder="1"/>
    <xf numFmtId="0" fontId="1" fillId="0" borderId="8" xfId="0" applyFont="1" applyBorder="1"/>
    <xf numFmtId="0" fontId="1" fillId="0" borderId="9" xfId="0" applyFont="1" applyBorder="1" applyAlignment="1">
      <alignment vertical="center" wrapText="1"/>
    </xf>
    <xf numFmtId="0" fontId="1" fillId="0" borderId="0" xfId="0" applyFont="1" applyBorder="1"/>
    <xf numFmtId="0" fontId="1" fillId="0" borderId="13" xfId="0" applyFont="1" applyBorder="1" applyAlignment="1">
      <alignment horizontal="center" vertical="center" wrapText="1"/>
    </xf>
    <xf numFmtId="0" fontId="0" fillId="0" borderId="13" xfId="0" applyFont="1" applyBorder="1" applyAlignment="1"/>
    <xf numFmtId="0" fontId="1" fillId="0" borderId="13" xfId="0" applyFont="1" applyBorder="1" applyAlignment="1">
      <alignment horizontal="center" wrapText="1"/>
    </xf>
    <xf numFmtId="0" fontId="1" fillId="0" borderId="13"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0"/>
  <sheetViews>
    <sheetView tabSelected="1" topLeftCell="A87" workbookViewId="0">
      <selection activeCell="A96" sqref="A96:K96"/>
    </sheetView>
  </sheetViews>
  <sheetFormatPr baseColWidth="10" defaultColWidth="14.42578125" defaultRowHeight="15" customHeight="1"/>
  <cols>
    <col min="1" max="1" width="26.5703125" customWidth="1"/>
    <col min="2" max="2" width="16.42578125" customWidth="1"/>
    <col min="3" max="4" width="17.85546875" customWidth="1"/>
    <col min="5" max="5" width="13.140625" customWidth="1"/>
    <col min="6" max="6" width="13.5703125" customWidth="1"/>
    <col min="7" max="7" width="13.140625" customWidth="1"/>
    <col min="8" max="8" width="69.7109375" customWidth="1"/>
    <col min="9" max="9" width="16" hidden="1" customWidth="1"/>
    <col min="10" max="10" width="13.5703125" hidden="1" customWidth="1"/>
    <col min="11" max="11" width="19.28515625" hidden="1" customWidth="1"/>
    <col min="12" max="12" width="23.140625" hidden="1" customWidth="1"/>
    <col min="13" max="13" width="10.7109375" hidden="1" customWidth="1"/>
    <col min="14" max="14" width="13.42578125" hidden="1" customWidth="1"/>
    <col min="15" max="22" width="10.7109375" hidden="1" customWidth="1"/>
    <col min="23" max="26" width="10.7109375" customWidth="1"/>
  </cols>
  <sheetData>
    <row r="1" spans="1:12">
      <c r="A1" s="1" t="s">
        <v>0</v>
      </c>
      <c r="B1" s="1" t="s">
        <v>1</v>
      </c>
      <c r="C1" s="1" t="s">
        <v>2</v>
      </c>
      <c r="D1" s="2" t="s">
        <v>3</v>
      </c>
      <c r="E1" s="1" t="s">
        <v>4</v>
      </c>
      <c r="F1" s="1" t="s">
        <v>5</v>
      </c>
      <c r="G1" s="1" t="s">
        <v>6</v>
      </c>
      <c r="H1" s="1" t="s">
        <v>7</v>
      </c>
      <c r="I1" s="1" t="s">
        <v>8</v>
      </c>
      <c r="J1" s="1" t="s">
        <v>9</v>
      </c>
      <c r="K1" s="1" t="s">
        <v>10</v>
      </c>
      <c r="L1" s="1" t="s">
        <v>11</v>
      </c>
    </row>
    <row r="2" spans="1:12">
      <c r="A2" s="3" t="s">
        <v>12</v>
      </c>
      <c r="B2" s="3" t="s">
        <v>13</v>
      </c>
      <c r="C2" s="3" t="s">
        <v>14</v>
      </c>
      <c r="D2" s="4" t="s">
        <v>13</v>
      </c>
      <c r="E2" s="3" t="s">
        <v>15</v>
      </c>
      <c r="F2" s="3" t="s">
        <v>15</v>
      </c>
      <c r="G2" s="3" t="s">
        <v>15</v>
      </c>
      <c r="H2" s="3" t="s">
        <v>15</v>
      </c>
      <c r="I2" s="3" t="s">
        <v>16</v>
      </c>
      <c r="J2" s="3" t="s">
        <v>17</v>
      </c>
      <c r="K2" s="3" t="s">
        <v>15</v>
      </c>
      <c r="L2" s="3" t="s">
        <v>18</v>
      </c>
    </row>
    <row r="3" spans="1:12">
      <c r="A3" s="3" t="s">
        <v>13</v>
      </c>
      <c r="B3" s="3" t="s">
        <v>19</v>
      </c>
      <c r="C3" s="3" t="s">
        <v>15</v>
      </c>
      <c r="D3" s="4" t="s">
        <v>20</v>
      </c>
      <c r="E3" s="3" t="s">
        <v>21</v>
      </c>
      <c r="F3" s="3" t="s">
        <v>22</v>
      </c>
      <c r="G3" s="3" t="s">
        <v>23</v>
      </c>
      <c r="H3" s="3" t="s">
        <v>20</v>
      </c>
      <c r="I3" s="3" t="s">
        <v>13</v>
      </c>
      <c r="J3" s="3" t="s">
        <v>14</v>
      </c>
      <c r="K3" s="3" t="s">
        <v>24</v>
      </c>
      <c r="L3" s="3" t="s">
        <v>24</v>
      </c>
    </row>
    <row r="4" spans="1:12">
      <c r="A4" s="3" t="s">
        <v>15</v>
      </c>
      <c r="B4" s="3" t="s">
        <v>21</v>
      </c>
      <c r="C4" s="3" t="s">
        <v>20</v>
      </c>
      <c r="D4" s="4" t="s">
        <v>14</v>
      </c>
      <c r="E4" s="3" t="s">
        <v>25</v>
      </c>
      <c r="F4" s="3" t="s">
        <v>16</v>
      </c>
      <c r="G4" s="3" t="s">
        <v>16</v>
      </c>
      <c r="H4" s="3" t="s">
        <v>26</v>
      </c>
      <c r="I4" s="3" t="s">
        <v>20</v>
      </c>
      <c r="J4" s="3" t="s">
        <v>25</v>
      </c>
      <c r="K4" s="3" t="s">
        <v>27</v>
      </c>
      <c r="L4" s="3" t="s">
        <v>15</v>
      </c>
    </row>
    <row r="5" spans="1:12">
      <c r="A5" s="3" t="s">
        <v>16</v>
      </c>
      <c r="B5" s="3" t="s">
        <v>24</v>
      </c>
      <c r="C5" s="3" t="s">
        <v>13</v>
      </c>
      <c r="D5" s="4"/>
      <c r="E5" s="3" t="s">
        <v>16</v>
      </c>
      <c r="F5" s="3" t="s">
        <v>25</v>
      </c>
      <c r="G5" s="3" t="s">
        <v>28</v>
      </c>
      <c r="H5" s="3" t="s">
        <v>28</v>
      </c>
      <c r="I5" s="3" t="s">
        <v>25</v>
      </c>
      <c r="J5" s="3" t="s">
        <v>15</v>
      </c>
      <c r="K5" s="3" t="s">
        <v>25</v>
      </c>
      <c r="L5" s="3" t="s">
        <v>29</v>
      </c>
    </row>
    <row r="6" spans="1:12" ht="31.5" customHeight="1">
      <c r="A6" s="3" t="s">
        <v>21</v>
      </c>
      <c r="B6" s="3" t="s">
        <v>15</v>
      </c>
      <c r="C6" s="3" t="s">
        <v>30</v>
      </c>
      <c r="D6" s="4"/>
      <c r="E6" s="3" t="s">
        <v>13</v>
      </c>
      <c r="F6" s="3" t="s">
        <v>23</v>
      </c>
      <c r="G6" s="3" t="s">
        <v>21</v>
      </c>
      <c r="H6" s="5" t="s">
        <v>31</v>
      </c>
      <c r="I6" s="3" t="s">
        <v>22</v>
      </c>
      <c r="J6" s="3" t="s">
        <v>24</v>
      </c>
      <c r="K6" s="3" t="s">
        <v>17</v>
      </c>
      <c r="L6" s="3" t="s">
        <v>32</v>
      </c>
    </row>
    <row r="7" spans="1:12" ht="27" customHeight="1">
      <c r="A7" s="3" t="s">
        <v>28</v>
      </c>
      <c r="B7" s="3" t="s">
        <v>33</v>
      </c>
      <c r="C7" s="3" t="s">
        <v>34</v>
      </c>
      <c r="D7" s="4"/>
      <c r="E7" s="3"/>
      <c r="F7" s="3"/>
      <c r="G7" s="3"/>
      <c r="H7" s="5" t="s">
        <v>35</v>
      </c>
      <c r="I7" s="3" t="s">
        <v>36</v>
      </c>
      <c r="J7" s="3" t="s">
        <v>37</v>
      </c>
      <c r="K7" s="3"/>
      <c r="L7" s="3" t="s">
        <v>25</v>
      </c>
    </row>
    <row r="8" spans="1:12">
      <c r="A8" s="3"/>
      <c r="B8" s="3" t="s">
        <v>28</v>
      </c>
      <c r="C8" s="3"/>
      <c r="D8" s="4"/>
      <c r="E8" s="3"/>
      <c r="F8" s="3"/>
      <c r="G8" s="3"/>
      <c r="H8" s="3"/>
      <c r="I8" s="3"/>
      <c r="J8" s="3" t="s">
        <v>38</v>
      </c>
      <c r="K8" s="3"/>
      <c r="L8" s="3" t="s">
        <v>39</v>
      </c>
    </row>
    <row r="9" spans="1:12">
      <c r="A9" s="3"/>
      <c r="B9" s="3"/>
      <c r="C9" s="3"/>
      <c r="D9" s="3"/>
      <c r="E9" s="3"/>
      <c r="F9" s="3"/>
      <c r="G9" s="3"/>
      <c r="H9" s="3"/>
      <c r="I9" s="3"/>
      <c r="J9" s="3" t="s">
        <v>28</v>
      </c>
      <c r="K9" s="3"/>
      <c r="L9" s="3"/>
    </row>
    <row r="11" spans="1:12">
      <c r="D11" s="1" t="s">
        <v>40</v>
      </c>
      <c r="E11" s="1" t="s">
        <v>41</v>
      </c>
      <c r="F11" s="1" t="s">
        <v>42</v>
      </c>
      <c r="H11" s="3" t="s">
        <v>12</v>
      </c>
      <c r="I11" s="6" t="s">
        <v>43</v>
      </c>
    </row>
    <row r="12" spans="1:12">
      <c r="D12" s="7" t="s">
        <v>44</v>
      </c>
      <c r="E12" s="7">
        <v>10</v>
      </c>
      <c r="F12" s="7">
        <v>1</v>
      </c>
      <c r="H12" s="3" t="s">
        <v>13</v>
      </c>
      <c r="I12" s="8" t="s">
        <v>45</v>
      </c>
    </row>
    <row r="13" spans="1:12">
      <c r="D13" s="7" t="s">
        <v>46</v>
      </c>
      <c r="E13" s="7">
        <v>7</v>
      </c>
      <c r="F13" s="7">
        <v>2</v>
      </c>
      <c r="H13" s="3" t="s">
        <v>15</v>
      </c>
      <c r="I13" s="9" t="s">
        <v>47</v>
      </c>
    </row>
    <row r="14" spans="1:12">
      <c r="D14" s="7" t="s">
        <v>48</v>
      </c>
      <c r="E14" s="7">
        <v>6</v>
      </c>
      <c r="F14" s="7">
        <v>3</v>
      </c>
      <c r="H14" s="3" t="s">
        <v>16</v>
      </c>
      <c r="I14" s="9" t="s">
        <v>49</v>
      </c>
    </row>
    <row r="15" spans="1:12">
      <c r="D15" s="7" t="s">
        <v>50</v>
      </c>
      <c r="E15" s="7">
        <v>6</v>
      </c>
      <c r="F15" s="7">
        <v>4</v>
      </c>
      <c r="H15" s="3" t="s">
        <v>21</v>
      </c>
      <c r="I15" s="9" t="s">
        <v>51</v>
      </c>
    </row>
    <row r="16" spans="1:12">
      <c r="D16" s="7" t="s">
        <v>52</v>
      </c>
      <c r="E16" s="7">
        <v>4</v>
      </c>
      <c r="F16" s="7">
        <v>5</v>
      </c>
      <c r="H16" s="3" t="s">
        <v>28</v>
      </c>
      <c r="I16" s="9" t="s">
        <v>53</v>
      </c>
    </row>
    <row r="17" spans="1:14">
      <c r="D17" s="7" t="s">
        <v>54</v>
      </c>
      <c r="E17" s="7">
        <v>2</v>
      </c>
      <c r="F17" s="7"/>
      <c r="H17" s="3" t="s">
        <v>20</v>
      </c>
      <c r="I17" s="9" t="s">
        <v>55</v>
      </c>
    </row>
    <row r="18" spans="1:14">
      <c r="D18" s="7" t="s">
        <v>56</v>
      </c>
      <c r="E18" s="7">
        <v>2</v>
      </c>
      <c r="F18" s="7"/>
      <c r="H18" s="3" t="s">
        <v>14</v>
      </c>
      <c r="I18" s="9" t="s">
        <v>55</v>
      </c>
    </row>
    <row r="19" spans="1:14">
      <c r="D19" s="7" t="s">
        <v>57</v>
      </c>
      <c r="E19" s="7">
        <v>1</v>
      </c>
      <c r="F19" s="7"/>
      <c r="H19" s="3" t="s">
        <v>25</v>
      </c>
      <c r="I19" s="9" t="s">
        <v>58</v>
      </c>
    </row>
    <row r="20" spans="1:14">
      <c r="D20" s="7" t="s">
        <v>59</v>
      </c>
      <c r="E20" s="7">
        <v>1</v>
      </c>
      <c r="F20" s="7"/>
      <c r="H20" s="3" t="s">
        <v>22</v>
      </c>
      <c r="I20" s="9" t="s">
        <v>60</v>
      </c>
    </row>
    <row r="21" spans="1:14" ht="15.75" customHeight="1">
      <c r="D21" s="7" t="s">
        <v>61</v>
      </c>
      <c r="E21" s="7">
        <v>1</v>
      </c>
      <c r="F21" s="7"/>
      <c r="H21" s="3" t="s">
        <v>62</v>
      </c>
      <c r="I21" s="9" t="s">
        <v>60</v>
      </c>
    </row>
    <row r="22" spans="1:14" ht="15.75" customHeight="1">
      <c r="D22" s="7" t="s">
        <v>63</v>
      </c>
      <c r="E22" s="7">
        <v>1</v>
      </c>
      <c r="F22" s="7"/>
      <c r="H22" s="3" t="s">
        <v>64</v>
      </c>
      <c r="I22" s="9" t="s">
        <v>65</v>
      </c>
    </row>
    <row r="23" spans="1:14" ht="15.75" customHeight="1">
      <c r="D23" s="7" t="s">
        <v>66</v>
      </c>
      <c r="E23" s="7">
        <v>1</v>
      </c>
      <c r="F23" s="7"/>
      <c r="H23" s="3" t="s">
        <v>67</v>
      </c>
      <c r="I23" s="9" t="s">
        <v>68</v>
      </c>
    </row>
    <row r="24" spans="1:14" ht="15.75" customHeight="1">
      <c r="D24" s="7" t="s">
        <v>69</v>
      </c>
      <c r="E24" s="7">
        <v>1</v>
      </c>
      <c r="F24" s="7"/>
      <c r="H24" s="3" t="s">
        <v>70</v>
      </c>
      <c r="I24" s="9" t="s">
        <v>68</v>
      </c>
    </row>
    <row r="25" spans="1:14" ht="15.75" customHeight="1">
      <c r="D25" s="7" t="s">
        <v>71</v>
      </c>
      <c r="E25" s="7">
        <v>1</v>
      </c>
      <c r="F25" s="7"/>
    </row>
    <row r="26" spans="1:14" ht="15.75" customHeight="1"/>
    <row r="27" spans="1:14" ht="15.75" customHeight="1"/>
    <row r="28" spans="1:14" ht="15.75" customHeight="1"/>
    <row r="29" spans="1:14" ht="15.75" customHeight="1"/>
    <row r="30" spans="1:14" ht="15.75" customHeight="1">
      <c r="A30" s="10" t="s">
        <v>72</v>
      </c>
      <c r="B30" s="10" t="s">
        <v>73</v>
      </c>
      <c r="C30" s="10" t="s">
        <v>74</v>
      </c>
      <c r="D30" s="10" t="s">
        <v>75</v>
      </c>
      <c r="E30" s="10" t="s">
        <v>76</v>
      </c>
      <c r="F30" s="10" t="s">
        <v>77</v>
      </c>
      <c r="G30" s="10" t="s">
        <v>78</v>
      </c>
      <c r="H30" s="10" t="s">
        <v>79</v>
      </c>
      <c r="I30" s="10" t="s">
        <v>80</v>
      </c>
      <c r="J30" s="10" t="s">
        <v>81</v>
      </c>
      <c r="K30" s="10" t="s">
        <v>82</v>
      </c>
      <c r="L30" s="10" t="s">
        <v>83</v>
      </c>
      <c r="M30" s="10" t="s">
        <v>84</v>
      </c>
      <c r="N30" s="11" t="s">
        <v>85</v>
      </c>
    </row>
    <row r="31" spans="1:14" ht="15.75" customHeight="1">
      <c r="A31" s="3" t="s">
        <v>15</v>
      </c>
      <c r="B31" s="9">
        <v>30</v>
      </c>
      <c r="C31" s="9">
        <v>10</v>
      </c>
      <c r="D31" s="9">
        <v>12</v>
      </c>
      <c r="E31" s="9">
        <v>8</v>
      </c>
      <c r="F31" s="9">
        <v>15</v>
      </c>
      <c r="G31" s="9">
        <v>20</v>
      </c>
      <c r="H31" s="9">
        <v>25</v>
      </c>
      <c r="I31" s="9">
        <v>15</v>
      </c>
      <c r="J31" s="9">
        <v>6</v>
      </c>
      <c r="K31" s="9">
        <v>8</v>
      </c>
      <c r="L31" s="9">
        <v>20</v>
      </c>
      <c r="M31" s="9">
        <v>12</v>
      </c>
      <c r="N31" s="12">
        <f t="shared" ref="N31:N44" si="0">SUM(B31:M31)/12</f>
        <v>15.083333333333334</v>
      </c>
    </row>
    <row r="32" spans="1:14" ht="15.75" customHeight="1">
      <c r="A32" s="3" t="s">
        <v>25</v>
      </c>
      <c r="B32" s="9">
        <v>2</v>
      </c>
      <c r="C32" s="9">
        <v>5</v>
      </c>
      <c r="D32" s="9">
        <v>1</v>
      </c>
      <c r="E32" s="9">
        <v>1</v>
      </c>
      <c r="F32" s="9">
        <v>10</v>
      </c>
      <c r="G32" s="9">
        <v>10</v>
      </c>
      <c r="H32" s="9">
        <v>10</v>
      </c>
      <c r="I32" s="9">
        <v>5</v>
      </c>
      <c r="J32" s="9">
        <v>8</v>
      </c>
      <c r="K32" s="9">
        <v>10</v>
      </c>
      <c r="L32" s="9">
        <v>7</v>
      </c>
      <c r="M32" s="9">
        <v>6</v>
      </c>
      <c r="N32" s="13">
        <f t="shared" si="0"/>
        <v>6.25</v>
      </c>
    </row>
    <row r="33" spans="1:14" ht="15.75" customHeight="1">
      <c r="A33" s="3" t="s">
        <v>13</v>
      </c>
      <c r="B33" s="9">
        <v>5</v>
      </c>
      <c r="C33" s="9">
        <v>10</v>
      </c>
      <c r="D33" s="9">
        <v>15</v>
      </c>
      <c r="E33" s="9">
        <v>17</v>
      </c>
      <c r="F33" s="9">
        <v>10</v>
      </c>
      <c r="G33" s="9">
        <v>5</v>
      </c>
      <c r="H33" s="9">
        <v>3</v>
      </c>
      <c r="I33" s="9">
        <v>3</v>
      </c>
      <c r="J33" s="9">
        <v>10</v>
      </c>
      <c r="K33" s="9">
        <v>2</v>
      </c>
      <c r="L33" s="9">
        <v>4</v>
      </c>
      <c r="M33" s="9">
        <v>1</v>
      </c>
      <c r="N33" s="12">
        <f t="shared" si="0"/>
        <v>7.083333333333333</v>
      </c>
    </row>
    <row r="34" spans="1:14" ht="15.75" customHeight="1">
      <c r="A34" s="3" t="s">
        <v>28</v>
      </c>
      <c r="B34" s="9">
        <v>5</v>
      </c>
      <c r="C34" s="9">
        <v>5</v>
      </c>
      <c r="D34" s="9">
        <v>1</v>
      </c>
      <c r="E34" s="9">
        <v>2</v>
      </c>
      <c r="F34" s="9">
        <v>5</v>
      </c>
      <c r="G34" s="9">
        <v>5</v>
      </c>
      <c r="H34" s="9">
        <v>7</v>
      </c>
      <c r="I34" s="9">
        <v>5</v>
      </c>
      <c r="J34" s="9">
        <v>5</v>
      </c>
      <c r="K34" s="9">
        <v>5</v>
      </c>
      <c r="L34" s="9">
        <v>4</v>
      </c>
      <c r="M34" s="9">
        <v>8</v>
      </c>
      <c r="N34" s="13">
        <f t="shared" si="0"/>
        <v>4.75</v>
      </c>
    </row>
    <row r="35" spans="1:14" ht="15.75" customHeight="1">
      <c r="A35" s="3" t="s">
        <v>24</v>
      </c>
      <c r="B35" s="9">
        <v>20</v>
      </c>
      <c r="C35" s="9">
        <v>10</v>
      </c>
      <c r="D35" s="9">
        <v>12</v>
      </c>
      <c r="E35" s="9">
        <v>15</v>
      </c>
      <c r="F35" s="9">
        <v>10</v>
      </c>
      <c r="G35" s="9">
        <v>7</v>
      </c>
      <c r="H35" s="9">
        <v>7</v>
      </c>
      <c r="I35" s="9">
        <v>8</v>
      </c>
      <c r="J35" s="9">
        <v>10</v>
      </c>
      <c r="K35" s="9">
        <v>6</v>
      </c>
      <c r="L35" s="9">
        <v>13</v>
      </c>
      <c r="M35" s="9">
        <v>14</v>
      </c>
      <c r="N35" s="12">
        <f t="shared" si="0"/>
        <v>11</v>
      </c>
    </row>
    <row r="36" spans="1:14" ht="15.75" customHeight="1">
      <c r="A36" s="3" t="s">
        <v>16</v>
      </c>
      <c r="B36" s="9">
        <v>5</v>
      </c>
      <c r="C36" s="9">
        <v>5</v>
      </c>
      <c r="D36" s="9">
        <v>2</v>
      </c>
      <c r="E36" s="9">
        <v>12</v>
      </c>
      <c r="F36" s="9">
        <v>10</v>
      </c>
      <c r="G36" s="9">
        <v>10</v>
      </c>
      <c r="H36" s="9">
        <v>7</v>
      </c>
      <c r="I36" s="9">
        <v>10</v>
      </c>
      <c r="J36" s="9">
        <v>15</v>
      </c>
      <c r="K36" s="9">
        <v>7</v>
      </c>
      <c r="L36" s="9">
        <v>6</v>
      </c>
      <c r="M36" s="9">
        <v>7</v>
      </c>
      <c r="N36" s="12">
        <f t="shared" si="0"/>
        <v>8</v>
      </c>
    </row>
    <row r="37" spans="1:14" ht="15.75" customHeight="1">
      <c r="A37" s="3" t="s">
        <v>20</v>
      </c>
      <c r="B37" s="9">
        <v>5</v>
      </c>
      <c r="C37" s="9">
        <v>10</v>
      </c>
      <c r="D37" s="9">
        <v>14</v>
      </c>
      <c r="E37" s="9">
        <v>16</v>
      </c>
      <c r="F37" s="9">
        <v>5</v>
      </c>
      <c r="G37" s="9">
        <v>5</v>
      </c>
      <c r="H37" s="9">
        <v>3</v>
      </c>
      <c r="I37" s="9">
        <v>15</v>
      </c>
      <c r="J37" s="9">
        <v>10</v>
      </c>
      <c r="K37" s="9">
        <v>7</v>
      </c>
      <c r="L37" s="9">
        <v>6</v>
      </c>
      <c r="M37" s="9">
        <v>6</v>
      </c>
      <c r="N37" s="12">
        <f t="shared" si="0"/>
        <v>8.5</v>
      </c>
    </row>
    <row r="38" spans="1:14" ht="15.75" customHeight="1">
      <c r="A38" s="3" t="s">
        <v>14</v>
      </c>
      <c r="B38" s="9">
        <v>8</v>
      </c>
      <c r="C38" s="9">
        <v>5</v>
      </c>
      <c r="D38" s="9">
        <v>15</v>
      </c>
      <c r="E38" s="9">
        <v>16</v>
      </c>
      <c r="F38" s="9">
        <v>5</v>
      </c>
      <c r="G38" s="9">
        <v>3</v>
      </c>
      <c r="H38" s="9">
        <v>3</v>
      </c>
      <c r="I38" s="9">
        <v>3</v>
      </c>
      <c r="J38" s="9">
        <v>5</v>
      </c>
      <c r="K38" s="9">
        <v>12</v>
      </c>
      <c r="L38" s="9">
        <v>10</v>
      </c>
      <c r="M38" s="9">
        <v>10</v>
      </c>
      <c r="N38" s="12">
        <f t="shared" si="0"/>
        <v>7.916666666666667</v>
      </c>
    </row>
    <row r="39" spans="1:14" ht="15.75" customHeight="1">
      <c r="A39" s="3" t="s">
        <v>21</v>
      </c>
      <c r="B39" s="9">
        <v>2</v>
      </c>
      <c r="C39" s="9">
        <v>5</v>
      </c>
      <c r="D39" s="9">
        <v>5</v>
      </c>
      <c r="E39" s="9">
        <v>2</v>
      </c>
      <c r="F39" s="9">
        <v>10</v>
      </c>
      <c r="G39" s="9">
        <v>5</v>
      </c>
      <c r="H39" s="9">
        <v>10</v>
      </c>
      <c r="I39" s="9">
        <v>5</v>
      </c>
      <c r="J39" s="9">
        <v>8</v>
      </c>
      <c r="K39" s="9">
        <v>10</v>
      </c>
      <c r="L39" s="9">
        <v>7</v>
      </c>
      <c r="M39" s="9">
        <v>6</v>
      </c>
      <c r="N39" s="13">
        <f t="shared" si="0"/>
        <v>6.25</v>
      </c>
    </row>
    <row r="40" spans="1:14" ht="15.75" customHeight="1">
      <c r="A40" s="3" t="s">
        <v>86</v>
      </c>
      <c r="B40" s="9">
        <v>5</v>
      </c>
      <c r="C40" s="9">
        <v>10</v>
      </c>
      <c r="D40" s="9">
        <v>5</v>
      </c>
      <c r="E40" s="9">
        <v>1</v>
      </c>
      <c r="F40" s="9">
        <v>3</v>
      </c>
      <c r="G40" s="9">
        <v>3</v>
      </c>
      <c r="H40" s="9">
        <v>3</v>
      </c>
      <c r="I40" s="9">
        <v>12</v>
      </c>
      <c r="J40" s="9">
        <v>6</v>
      </c>
      <c r="K40" s="9">
        <v>6</v>
      </c>
      <c r="L40" s="9">
        <v>5</v>
      </c>
      <c r="M40" s="9">
        <v>4</v>
      </c>
      <c r="N40" s="13">
        <f t="shared" si="0"/>
        <v>5.25</v>
      </c>
    </row>
    <row r="41" spans="1:14" ht="15.75" customHeight="1">
      <c r="A41" s="3" t="s">
        <v>17</v>
      </c>
      <c r="B41" s="9">
        <v>9</v>
      </c>
      <c r="C41" s="9">
        <v>5</v>
      </c>
      <c r="D41" s="9">
        <v>6</v>
      </c>
      <c r="E41" s="9">
        <v>4</v>
      </c>
      <c r="F41" s="9">
        <v>3</v>
      </c>
      <c r="G41" s="9">
        <v>3</v>
      </c>
      <c r="H41" s="9">
        <v>3</v>
      </c>
      <c r="I41" s="9">
        <v>5</v>
      </c>
      <c r="J41" s="9">
        <v>5</v>
      </c>
      <c r="K41" s="9">
        <v>15</v>
      </c>
      <c r="L41" s="9">
        <v>6</v>
      </c>
      <c r="M41" s="9">
        <v>4</v>
      </c>
      <c r="N41" s="12">
        <f t="shared" si="0"/>
        <v>5.666666666666667</v>
      </c>
    </row>
    <row r="42" spans="1:14" ht="15.75" customHeight="1">
      <c r="A42" s="3" t="s">
        <v>22</v>
      </c>
      <c r="B42" s="9">
        <v>1</v>
      </c>
      <c r="C42" s="9">
        <v>10</v>
      </c>
      <c r="D42" s="9">
        <v>4</v>
      </c>
      <c r="E42" s="9">
        <v>1</v>
      </c>
      <c r="F42" s="9">
        <v>4</v>
      </c>
      <c r="G42" s="9">
        <v>10</v>
      </c>
      <c r="H42" s="9">
        <v>4</v>
      </c>
      <c r="I42" s="9">
        <v>10</v>
      </c>
      <c r="J42" s="9">
        <v>8</v>
      </c>
      <c r="K42" s="9">
        <v>5</v>
      </c>
      <c r="L42" s="9">
        <v>3</v>
      </c>
      <c r="M42" s="9">
        <v>4</v>
      </c>
      <c r="N42" s="12">
        <f t="shared" si="0"/>
        <v>5.333333333333333</v>
      </c>
    </row>
    <row r="43" spans="1:14" ht="15.75" customHeight="1">
      <c r="A43" s="3" t="s">
        <v>38</v>
      </c>
      <c r="B43" s="9">
        <v>2</v>
      </c>
      <c r="C43" s="9">
        <v>5</v>
      </c>
      <c r="D43" s="9">
        <v>4</v>
      </c>
      <c r="E43" s="9">
        <v>1</v>
      </c>
      <c r="F43" s="9">
        <v>5</v>
      </c>
      <c r="G43" s="9">
        <v>6</v>
      </c>
      <c r="H43" s="9">
        <v>5</v>
      </c>
      <c r="I43" s="9">
        <v>2</v>
      </c>
      <c r="J43" s="9">
        <v>2</v>
      </c>
      <c r="K43" s="9">
        <v>4</v>
      </c>
      <c r="L43" s="9">
        <v>4</v>
      </c>
      <c r="M43" s="9">
        <v>1</v>
      </c>
      <c r="N43" s="12">
        <f t="shared" si="0"/>
        <v>3.4166666666666665</v>
      </c>
    </row>
    <row r="44" spans="1:14" ht="15.75" customHeight="1">
      <c r="A44" s="3" t="s">
        <v>87</v>
      </c>
      <c r="B44" s="9">
        <v>1</v>
      </c>
      <c r="C44" s="9">
        <v>5</v>
      </c>
      <c r="D44" s="9">
        <v>4</v>
      </c>
      <c r="E44" s="9">
        <v>4</v>
      </c>
      <c r="F44" s="9">
        <v>5</v>
      </c>
      <c r="G44" s="9">
        <v>8</v>
      </c>
      <c r="H44" s="9">
        <v>10</v>
      </c>
      <c r="I44" s="9">
        <v>2</v>
      </c>
      <c r="J44" s="9">
        <v>2</v>
      </c>
      <c r="K44" s="9">
        <v>3</v>
      </c>
      <c r="L44" s="9">
        <v>5</v>
      </c>
      <c r="M44" s="9">
        <v>17</v>
      </c>
      <c r="N44" s="12">
        <f t="shared" si="0"/>
        <v>5.5</v>
      </c>
    </row>
    <row r="45" spans="1:14" ht="15.75" customHeight="1">
      <c r="B45">
        <f t="shared" ref="B45:M45" si="1">SUM(B31:B44)</f>
        <v>100</v>
      </c>
      <c r="C45">
        <f t="shared" si="1"/>
        <v>100</v>
      </c>
      <c r="D45">
        <f t="shared" si="1"/>
        <v>100</v>
      </c>
      <c r="E45">
        <f t="shared" si="1"/>
        <v>100</v>
      </c>
      <c r="F45">
        <f t="shared" si="1"/>
        <v>100</v>
      </c>
      <c r="G45">
        <f t="shared" si="1"/>
        <v>100</v>
      </c>
      <c r="H45">
        <f t="shared" si="1"/>
        <v>100</v>
      </c>
      <c r="I45">
        <f t="shared" si="1"/>
        <v>100</v>
      </c>
      <c r="J45">
        <f t="shared" si="1"/>
        <v>100</v>
      </c>
      <c r="K45">
        <f t="shared" si="1"/>
        <v>100</v>
      </c>
      <c r="L45">
        <f t="shared" si="1"/>
        <v>100</v>
      </c>
      <c r="M45">
        <f t="shared" si="1"/>
        <v>100</v>
      </c>
    </row>
    <row r="46" spans="1:14" ht="15.75" customHeight="1"/>
    <row r="47" spans="1:14" ht="15.75" customHeight="1">
      <c r="A47" s="10" t="s">
        <v>72</v>
      </c>
      <c r="B47" s="28" t="s">
        <v>44</v>
      </c>
      <c r="C47" s="29"/>
      <c r="D47" s="28" t="s">
        <v>46</v>
      </c>
      <c r="E47" s="29"/>
      <c r="F47" s="28" t="s">
        <v>48</v>
      </c>
      <c r="G47" s="29"/>
      <c r="H47" s="28" t="s">
        <v>50</v>
      </c>
      <c r="I47" s="29"/>
      <c r="J47" s="28" t="s">
        <v>52</v>
      </c>
      <c r="K47" s="29"/>
    </row>
    <row r="48" spans="1:14" ht="15.75" customHeight="1">
      <c r="A48" s="3" t="s">
        <v>15</v>
      </c>
      <c r="B48" s="14" t="s">
        <v>88</v>
      </c>
      <c r="C48" s="15">
        <f>8/3</f>
        <v>2.6666666666666665</v>
      </c>
      <c r="D48" s="14" t="s">
        <v>89</v>
      </c>
      <c r="E48" s="15">
        <f>5/3</f>
        <v>1.6666666666666667</v>
      </c>
      <c r="F48" s="14" t="s">
        <v>90</v>
      </c>
      <c r="G48" s="16">
        <f>6/3</f>
        <v>2</v>
      </c>
      <c r="H48" s="14" t="s">
        <v>91</v>
      </c>
      <c r="I48" s="16">
        <f>9/3</f>
        <v>3</v>
      </c>
      <c r="J48" s="14" t="s">
        <v>92</v>
      </c>
      <c r="K48" s="15">
        <f>11/3</f>
        <v>3.6666666666666665</v>
      </c>
    </row>
    <row r="49" spans="1:11" ht="15.75" customHeight="1">
      <c r="A49" s="3" t="s">
        <v>25</v>
      </c>
      <c r="B49" s="14" t="s">
        <v>93</v>
      </c>
      <c r="C49" s="15">
        <f>14/3</f>
        <v>4.666666666666667</v>
      </c>
      <c r="D49" s="14" t="s">
        <v>94</v>
      </c>
      <c r="E49" s="15">
        <f>11/3</f>
        <v>3.6666666666666665</v>
      </c>
      <c r="F49" s="14" t="s">
        <v>95</v>
      </c>
      <c r="G49" s="15">
        <f>7/3</f>
        <v>2.3333333333333335</v>
      </c>
      <c r="H49" s="14" t="s">
        <v>96</v>
      </c>
      <c r="I49" s="17">
        <v>4.66</v>
      </c>
      <c r="J49" s="14" t="s">
        <v>97</v>
      </c>
      <c r="K49" s="17">
        <v>4</v>
      </c>
    </row>
    <row r="50" spans="1:11" ht="15.75" customHeight="1">
      <c r="A50" s="3" t="s">
        <v>13</v>
      </c>
      <c r="B50" s="14" t="s">
        <v>98</v>
      </c>
      <c r="C50" s="17">
        <v>4.66</v>
      </c>
      <c r="D50" s="14" t="s">
        <v>96</v>
      </c>
      <c r="E50" s="17">
        <v>4.66</v>
      </c>
      <c r="F50" s="14" t="s">
        <v>99</v>
      </c>
      <c r="G50" s="17">
        <v>4.33</v>
      </c>
      <c r="H50" s="14" t="s">
        <v>100</v>
      </c>
      <c r="I50" s="17">
        <v>4.33</v>
      </c>
      <c r="J50" s="14" t="s">
        <v>101</v>
      </c>
      <c r="K50" s="17">
        <v>5</v>
      </c>
    </row>
    <row r="51" spans="1:11" ht="15.75" customHeight="1">
      <c r="A51" s="3" t="s">
        <v>28</v>
      </c>
      <c r="B51" s="14" t="s">
        <v>102</v>
      </c>
      <c r="C51" s="15">
        <f>13/3</f>
        <v>4.333333333333333</v>
      </c>
      <c r="D51" s="14" t="s">
        <v>103</v>
      </c>
      <c r="E51" s="16">
        <f>9/3</f>
        <v>3</v>
      </c>
      <c r="F51" s="14" t="s">
        <v>103</v>
      </c>
      <c r="G51" s="16">
        <f>9/3</f>
        <v>3</v>
      </c>
      <c r="H51" s="14" t="s">
        <v>99</v>
      </c>
      <c r="I51" s="15">
        <f>13/3</f>
        <v>4.333333333333333</v>
      </c>
      <c r="J51" s="14" t="s">
        <v>98</v>
      </c>
      <c r="K51" s="15">
        <f>14/3</f>
        <v>4.666666666666667</v>
      </c>
    </row>
    <row r="52" spans="1:11" ht="15.75" customHeight="1">
      <c r="A52" s="3" t="s">
        <v>24</v>
      </c>
      <c r="B52" s="14" t="s">
        <v>101</v>
      </c>
      <c r="C52" s="17">
        <v>5</v>
      </c>
      <c r="D52" s="14" t="s">
        <v>100</v>
      </c>
      <c r="E52" s="17">
        <v>4.33</v>
      </c>
      <c r="F52" s="14" t="s">
        <v>101</v>
      </c>
      <c r="G52" s="17">
        <v>5</v>
      </c>
      <c r="H52" s="14" t="s">
        <v>98</v>
      </c>
      <c r="I52" s="17">
        <v>4.66</v>
      </c>
      <c r="J52" s="14" t="s">
        <v>100</v>
      </c>
      <c r="K52" s="17">
        <v>4.33</v>
      </c>
    </row>
    <row r="53" spans="1:11" ht="15.75" customHeight="1">
      <c r="A53" s="3" t="s">
        <v>16</v>
      </c>
      <c r="B53" s="14" t="s">
        <v>96</v>
      </c>
      <c r="C53" s="17">
        <v>4.66</v>
      </c>
      <c r="D53" s="14" t="s">
        <v>104</v>
      </c>
      <c r="E53" s="17">
        <v>3.33</v>
      </c>
      <c r="F53" s="14" t="s">
        <v>92</v>
      </c>
      <c r="G53" s="17">
        <v>3.66</v>
      </c>
      <c r="H53" s="14" t="s">
        <v>105</v>
      </c>
      <c r="I53" s="17">
        <v>4</v>
      </c>
      <c r="J53" s="14" t="s">
        <v>105</v>
      </c>
      <c r="K53" s="17">
        <v>4</v>
      </c>
    </row>
    <row r="54" spans="1:11" ht="15.75" customHeight="1">
      <c r="A54" s="3" t="s">
        <v>20</v>
      </c>
      <c r="B54" s="14" t="s">
        <v>101</v>
      </c>
      <c r="C54" s="17">
        <v>5</v>
      </c>
      <c r="D54" s="14" t="s">
        <v>101</v>
      </c>
      <c r="E54" s="17">
        <v>5</v>
      </c>
      <c r="F54" s="14" t="s">
        <v>101</v>
      </c>
      <c r="G54" s="17">
        <v>5</v>
      </c>
      <c r="H54" s="14" t="s">
        <v>100</v>
      </c>
      <c r="I54" s="17">
        <v>4.33</v>
      </c>
      <c r="J54" s="14" t="s">
        <v>106</v>
      </c>
      <c r="K54" s="17">
        <v>4.33</v>
      </c>
    </row>
    <row r="55" spans="1:11" ht="15.75" customHeight="1">
      <c r="A55" s="3" t="s">
        <v>14</v>
      </c>
      <c r="B55" s="14" t="s">
        <v>106</v>
      </c>
      <c r="C55" s="17">
        <v>4.33</v>
      </c>
      <c r="D55" s="14" t="s">
        <v>96</v>
      </c>
      <c r="E55" s="17">
        <v>4.66</v>
      </c>
      <c r="F55" s="14" t="s">
        <v>92</v>
      </c>
      <c r="G55" s="17">
        <v>3.66</v>
      </c>
      <c r="H55" s="14" t="s">
        <v>99</v>
      </c>
      <c r="I55" s="17">
        <v>4.33</v>
      </c>
      <c r="J55" s="14" t="s">
        <v>101</v>
      </c>
      <c r="K55" s="17">
        <v>5</v>
      </c>
    </row>
    <row r="56" spans="1:11" ht="15.75" customHeight="1">
      <c r="A56" s="3" t="s">
        <v>21</v>
      </c>
      <c r="B56" s="14" t="s">
        <v>101</v>
      </c>
      <c r="C56" s="17">
        <v>5</v>
      </c>
      <c r="D56" s="14" t="s">
        <v>107</v>
      </c>
      <c r="E56" s="17">
        <v>3.66</v>
      </c>
      <c r="F56" s="14" t="s">
        <v>94</v>
      </c>
      <c r="G56" s="17">
        <v>3.66</v>
      </c>
      <c r="H56" s="14" t="s">
        <v>101</v>
      </c>
      <c r="I56" s="17">
        <v>5</v>
      </c>
      <c r="J56" s="14" t="s">
        <v>108</v>
      </c>
      <c r="K56" s="17">
        <v>3.66</v>
      </c>
    </row>
    <row r="57" spans="1:11" ht="15.75" customHeight="1">
      <c r="A57" s="3" t="s">
        <v>86</v>
      </c>
      <c r="B57" s="14" t="s">
        <v>93</v>
      </c>
      <c r="C57" s="17">
        <v>4.66</v>
      </c>
      <c r="D57" s="14" t="s">
        <v>94</v>
      </c>
      <c r="E57" s="17">
        <v>3.66</v>
      </c>
      <c r="F57" s="14" t="s">
        <v>94</v>
      </c>
      <c r="G57" s="17">
        <v>3.66</v>
      </c>
      <c r="H57" s="14" t="s">
        <v>109</v>
      </c>
      <c r="I57" s="17">
        <v>3.33</v>
      </c>
      <c r="J57" s="14" t="s">
        <v>107</v>
      </c>
      <c r="K57" s="17">
        <v>3.66</v>
      </c>
    </row>
    <row r="58" spans="1:11" ht="15.75" customHeight="1">
      <c r="A58" s="3" t="s">
        <v>17</v>
      </c>
      <c r="B58" s="14" t="s">
        <v>93</v>
      </c>
      <c r="C58" s="17">
        <v>4.66</v>
      </c>
      <c r="D58" s="14" t="s">
        <v>101</v>
      </c>
      <c r="E58" s="17">
        <v>5</v>
      </c>
      <c r="F58" s="14" t="s">
        <v>100</v>
      </c>
      <c r="G58" s="17">
        <v>4.33</v>
      </c>
      <c r="H58" s="14" t="s">
        <v>98</v>
      </c>
      <c r="I58" s="17">
        <v>4.66</v>
      </c>
      <c r="J58" s="14" t="s">
        <v>98</v>
      </c>
      <c r="K58" s="17">
        <v>4.66</v>
      </c>
    </row>
    <row r="59" spans="1:11" ht="15.75" customHeight="1">
      <c r="A59" s="3" t="s">
        <v>22</v>
      </c>
      <c r="B59" s="14" t="s">
        <v>110</v>
      </c>
      <c r="C59" s="17">
        <v>4</v>
      </c>
      <c r="D59" s="14" t="s">
        <v>98</v>
      </c>
      <c r="E59" s="17">
        <v>4.66</v>
      </c>
      <c r="F59" s="14" t="s">
        <v>110</v>
      </c>
      <c r="G59" s="17">
        <v>4</v>
      </c>
      <c r="H59" s="14" t="s">
        <v>110</v>
      </c>
      <c r="I59" s="17">
        <v>4</v>
      </c>
      <c r="J59" s="14" t="s">
        <v>98</v>
      </c>
      <c r="K59" s="17">
        <v>4.66</v>
      </c>
    </row>
    <row r="60" spans="1:11" ht="15.75" customHeight="1">
      <c r="A60" s="3" t="s">
        <v>38</v>
      </c>
      <c r="B60" s="14" t="s">
        <v>96</v>
      </c>
      <c r="C60" s="17">
        <v>4.66</v>
      </c>
      <c r="D60" s="14" t="s">
        <v>111</v>
      </c>
      <c r="E60" s="17">
        <v>3</v>
      </c>
      <c r="F60" s="14" t="s">
        <v>112</v>
      </c>
      <c r="G60" s="17">
        <v>3.33</v>
      </c>
      <c r="H60" s="14" t="s">
        <v>96</v>
      </c>
      <c r="I60" s="17">
        <v>4.66</v>
      </c>
      <c r="J60" s="14" t="s">
        <v>92</v>
      </c>
      <c r="K60" s="17">
        <v>3.66</v>
      </c>
    </row>
    <row r="61" spans="1:11" ht="15.75" customHeight="1">
      <c r="A61" s="3" t="s">
        <v>87</v>
      </c>
      <c r="B61" s="18" t="s">
        <v>101</v>
      </c>
      <c r="C61" s="19">
        <v>5</v>
      </c>
      <c r="D61" s="18" t="s">
        <v>94</v>
      </c>
      <c r="E61" s="19">
        <v>3.66</v>
      </c>
      <c r="F61" s="18" t="s">
        <v>112</v>
      </c>
      <c r="G61" s="19">
        <v>3.33</v>
      </c>
      <c r="H61" s="18" t="s">
        <v>113</v>
      </c>
      <c r="I61" s="19">
        <v>4.66</v>
      </c>
      <c r="J61" s="18" t="s">
        <v>114</v>
      </c>
      <c r="K61" s="19">
        <v>2.66</v>
      </c>
    </row>
    <row r="62" spans="1:11" ht="15.75" customHeight="1"/>
    <row r="63" spans="1:11" ht="15.75" customHeight="1"/>
    <row r="64" spans="1:11" ht="15.75" customHeight="1"/>
    <row r="65" spans="1:11" ht="15.75" customHeight="1">
      <c r="A65" s="10" t="s">
        <v>72</v>
      </c>
      <c r="B65" s="28" t="s">
        <v>44</v>
      </c>
      <c r="C65" s="29"/>
      <c r="D65" s="28" t="s">
        <v>46</v>
      </c>
      <c r="E65" s="29"/>
      <c r="F65" s="28" t="s">
        <v>48</v>
      </c>
      <c r="G65" s="29"/>
      <c r="H65" s="28" t="s">
        <v>50</v>
      </c>
      <c r="I65" s="29"/>
      <c r="J65" s="28" t="s">
        <v>52</v>
      </c>
      <c r="K65" s="29"/>
    </row>
    <row r="66" spans="1:11" ht="15.75" customHeight="1">
      <c r="A66" s="3" t="s">
        <v>15</v>
      </c>
      <c r="B66" s="20">
        <f>8/3</f>
        <v>2.6666666666666665</v>
      </c>
      <c r="C66" s="21">
        <v>40.26</v>
      </c>
      <c r="D66" s="20">
        <f>5/3</f>
        <v>1.6666666666666667</v>
      </c>
      <c r="E66" s="21">
        <v>25.18</v>
      </c>
      <c r="F66" s="22">
        <f>6/3</f>
        <v>2</v>
      </c>
      <c r="G66" s="21">
        <v>30.16</v>
      </c>
      <c r="H66" s="22">
        <f>9/3</f>
        <v>3</v>
      </c>
      <c r="I66" s="21">
        <v>45.24</v>
      </c>
      <c r="J66" s="20">
        <f>11/3</f>
        <v>3.6666666666666665</v>
      </c>
      <c r="K66" s="21">
        <v>55.34</v>
      </c>
    </row>
    <row r="67" spans="1:11" ht="15.75" customHeight="1">
      <c r="A67" s="3" t="s">
        <v>25</v>
      </c>
      <c r="B67" s="20">
        <f>14/3</f>
        <v>4.666666666666667</v>
      </c>
      <c r="C67" s="21">
        <v>29.18</v>
      </c>
      <c r="D67" s="20">
        <f>11/3</f>
        <v>3.6666666666666665</v>
      </c>
      <c r="E67" s="21">
        <v>22.93</v>
      </c>
      <c r="F67" s="20">
        <f>7/3</f>
        <v>2.3333333333333335</v>
      </c>
      <c r="G67" s="21">
        <v>14.56</v>
      </c>
      <c r="H67" s="23">
        <v>4.66</v>
      </c>
      <c r="I67" s="21">
        <v>29.12</v>
      </c>
      <c r="J67" s="23">
        <v>4</v>
      </c>
      <c r="K67" s="21">
        <v>25</v>
      </c>
    </row>
    <row r="68" spans="1:11" ht="15.75" customHeight="1">
      <c r="A68" s="3" t="s">
        <v>13</v>
      </c>
      <c r="B68" s="23">
        <v>4.66</v>
      </c>
      <c r="C68" s="21">
        <v>32.99</v>
      </c>
      <c r="D68" s="23">
        <v>4.66</v>
      </c>
      <c r="E68" s="21">
        <v>32.99</v>
      </c>
      <c r="F68" s="23">
        <v>4.33</v>
      </c>
      <c r="G68" s="21">
        <v>30.65</v>
      </c>
      <c r="H68" s="23">
        <v>4.33</v>
      </c>
      <c r="I68" s="21">
        <v>30.65</v>
      </c>
      <c r="J68" s="23">
        <v>5</v>
      </c>
      <c r="K68" s="21">
        <v>35.4</v>
      </c>
    </row>
    <row r="69" spans="1:11" ht="15.75" customHeight="1">
      <c r="A69" s="3" t="s">
        <v>28</v>
      </c>
      <c r="B69" s="20">
        <f>13/3</f>
        <v>4.333333333333333</v>
      </c>
      <c r="C69" s="21">
        <f t="shared" ref="C69:C75" si="2">(C51*N34)</f>
        <v>20.583333333333332</v>
      </c>
      <c r="D69" s="22">
        <f>9/3</f>
        <v>3</v>
      </c>
      <c r="E69" s="21">
        <v>14.25</v>
      </c>
      <c r="F69" s="22">
        <f>9/3</f>
        <v>3</v>
      </c>
      <c r="G69" s="21">
        <v>14.25</v>
      </c>
      <c r="H69" s="20">
        <f>13/3</f>
        <v>4.333333333333333</v>
      </c>
      <c r="I69" s="21">
        <v>20.56</v>
      </c>
      <c r="J69" s="20">
        <f>14/3</f>
        <v>4.666666666666667</v>
      </c>
      <c r="K69" s="21">
        <v>22.18</v>
      </c>
    </row>
    <row r="70" spans="1:11" ht="15.75" customHeight="1">
      <c r="A70" s="3" t="s">
        <v>24</v>
      </c>
      <c r="B70" s="23">
        <v>5</v>
      </c>
      <c r="C70" s="21">
        <f t="shared" si="2"/>
        <v>55</v>
      </c>
      <c r="D70" s="23">
        <v>4.33</v>
      </c>
      <c r="E70" s="24">
        <f t="shared" ref="E70:E75" si="3">(E52*N35)</f>
        <v>47.63</v>
      </c>
      <c r="F70" s="23">
        <v>5</v>
      </c>
      <c r="G70" s="24">
        <f t="shared" ref="G70:G75" si="4">(G52*N35)</f>
        <v>55</v>
      </c>
      <c r="H70" s="23">
        <v>4.66</v>
      </c>
      <c r="I70" s="24">
        <f t="shared" ref="I70:I75" si="5">(I52*N35)</f>
        <v>51.260000000000005</v>
      </c>
      <c r="J70" s="23">
        <v>4.33</v>
      </c>
      <c r="K70" s="24">
        <f t="shared" ref="K70:K75" si="6">(K52*N35)</f>
        <v>47.63</v>
      </c>
    </row>
    <row r="71" spans="1:11" ht="15.75" customHeight="1">
      <c r="A71" s="3" t="s">
        <v>16</v>
      </c>
      <c r="B71" s="23">
        <v>4.66</v>
      </c>
      <c r="C71" s="21">
        <f t="shared" si="2"/>
        <v>37.28</v>
      </c>
      <c r="D71" s="23">
        <v>3.33</v>
      </c>
      <c r="E71" s="24">
        <f t="shared" si="3"/>
        <v>26.64</v>
      </c>
      <c r="F71" s="23">
        <v>3.66</v>
      </c>
      <c r="G71" s="24">
        <f t="shared" si="4"/>
        <v>29.28</v>
      </c>
      <c r="H71" s="23">
        <v>4</v>
      </c>
      <c r="I71" s="24">
        <f t="shared" si="5"/>
        <v>32</v>
      </c>
      <c r="J71" s="23">
        <v>4</v>
      </c>
      <c r="K71" s="24">
        <f t="shared" si="6"/>
        <v>32</v>
      </c>
    </row>
    <row r="72" spans="1:11" ht="15.75" customHeight="1">
      <c r="A72" s="3" t="s">
        <v>20</v>
      </c>
      <c r="B72" s="23">
        <v>5</v>
      </c>
      <c r="C72" s="21">
        <f t="shared" si="2"/>
        <v>42.5</v>
      </c>
      <c r="D72" s="23">
        <v>5</v>
      </c>
      <c r="E72" s="24">
        <f t="shared" si="3"/>
        <v>42.5</v>
      </c>
      <c r="F72" s="23">
        <v>5</v>
      </c>
      <c r="G72" s="24">
        <f t="shared" si="4"/>
        <v>42.5</v>
      </c>
      <c r="H72" s="23">
        <v>4.33</v>
      </c>
      <c r="I72" s="24">
        <f t="shared" si="5"/>
        <v>36.805</v>
      </c>
      <c r="J72" s="23">
        <v>4.33</v>
      </c>
      <c r="K72" s="24">
        <f t="shared" si="6"/>
        <v>36.805</v>
      </c>
    </row>
    <row r="73" spans="1:11" ht="15.75" customHeight="1">
      <c r="A73" s="3" t="s">
        <v>14</v>
      </c>
      <c r="B73" s="23">
        <v>4.33</v>
      </c>
      <c r="C73" s="21">
        <f t="shared" si="2"/>
        <v>34.279166666666669</v>
      </c>
      <c r="D73" s="23">
        <v>4.66</v>
      </c>
      <c r="E73" s="24">
        <f t="shared" si="3"/>
        <v>36.891666666666666</v>
      </c>
      <c r="F73" s="23">
        <v>3.66</v>
      </c>
      <c r="G73" s="24">
        <f t="shared" si="4"/>
        <v>28.975000000000001</v>
      </c>
      <c r="H73" s="23">
        <v>4.33</v>
      </c>
      <c r="I73" s="24">
        <f t="shared" si="5"/>
        <v>34.279166666666669</v>
      </c>
      <c r="J73" s="23">
        <v>5</v>
      </c>
      <c r="K73" s="24">
        <f t="shared" si="6"/>
        <v>39.583333333333336</v>
      </c>
    </row>
    <row r="74" spans="1:11" ht="15.75" customHeight="1">
      <c r="A74" s="3" t="s">
        <v>21</v>
      </c>
      <c r="B74" s="23">
        <v>5</v>
      </c>
      <c r="C74" s="21">
        <f t="shared" si="2"/>
        <v>31.25</v>
      </c>
      <c r="D74" s="23">
        <v>3.66</v>
      </c>
      <c r="E74" s="24">
        <f t="shared" si="3"/>
        <v>22.875</v>
      </c>
      <c r="F74" s="23">
        <v>3.66</v>
      </c>
      <c r="G74" s="24">
        <f t="shared" si="4"/>
        <v>22.875</v>
      </c>
      <c r="H74" s="23">
        <v>5</v>
      </c>
      <c r="I74" s="24">
        <f t="shared" si="5"/>
        <v>31.25</v>
      </c>
      <c r="J74" s="23">
        <v>3.66</v>
      </c>
      <c r="K74" s="24">
        <f t="shared" si="6"/>
        <v>22.875</v>
      </c>
    </row>
    <row r="75" spans="1:11" ht="15.75" customHeight="1">
      <c r="A75" s="3" t="s">
        <v>86</v>
      </c>
      <c r="B75" s="23">
        <v>4.66</v>
      </c>
      <c r="C75" s="21">
        <f t="shared" si="2"/>
        <v>24.465</v>
      </c>
      <c r="D75" s="23">
        <v>3.66</v>
      </c>
      <c r="E75" s="24">
        <f t="shared" si="3"/>
        <v>19.215</v>
      </c>
      <c r="F75" s="23">
        <v>3.66</v>
      </c>
      <c r="G75" s="24">
        <f t="shared" si="4"/>
        <v>19.215</v>
      </c>
      <c r="H75" s="23">
        <v>3.33</v>
      </c>
      <c r="I75" s="24">
        <f t="shared" si="5"/>
        <v>17.482500000000002</v>
      </c>
      <c r="J75" s="23">
        <v>3.66</v>
      </c>
      <c r="K75" s="24">
        <f t="shared" si="6"/>
        <v>19.215</v>
      </c>
    </row>
    <row r="76" spans="1:11" ht="15.75" customHeight="1">
      <c r="A76" s="3" t="s">
        <v>17</v>
      </c>
      <c r="B76" s="23">
        <v>4.66</v>
      </c>
      <c r="C76" s="21">
        <v>26.42</v>
      </c>
      <c r="D76" s="23">
        <v>5</v>
      </c>
      <c r="E76" s="21">
        <v>28.35</v>
      </c>
      <c r="F76" s="23">
        <v>4.33</v>
      </c>
      <c r="G76" s="21">
        <v>24.55</v>
      </c>
      <c r="H76" s="23">
        <v>4.66</v>
      </c>
      <c r="I76" s="21">
        <v>26.42</v>
      </c>
      <c r="J76" s="23">
        <v>4.66</v>
      </c>
      <c r="K76" s="21">
        <v>26.42</v>
      </c>
    </row>
    <row r="77" spans="1:11" ht="15.75" customHeight="1">
      <c r="A77" s="3" t="s">
        <v>22</v>
      </c>
      <c r="B77" s="23">
        <v>4</v>
      </c>
      <c r="C77" s="21">
        <v>21.32</v>
      </c>
      <c r="D77" s="23">
        <v>4.66</v>
      </c>
      <c r="E77" s="21">
        <v>24.83</v>
      </c>
      <c r="F77" s="23">
        <v>4</v>
      </c>
      <c r="G77" s="21">
        <v>21.32</v>
      </c>
      <c r="H77" s="23">
        <v>4</v>
      </c>
      <c r="I77" s="21">
        <v>21.32</v>
      </c>
      <c r="J77" s="23">
        <v>4.66</v>
      </c>
      <c r="K77" s="21">
        <v>24.83</v>
      </c>
    </row>
    <row r="78" spans="1:11" ht="15.75" customHeight="1">
      <c r="A78" s="3" t="s">
        <v>38</v>
      </c>
      <c r="B78" s="23">
        <v>4.66</v>
      </c>
      <c r="C78" s="21">
        <v>15.93</v>
      </c>
      <c r="D78" s="23">
        <v>3</v>
      </c>
      <c r="E78" s="21">
        <v>10.26</v>
      </c>
      <c r="F78" s="23">
        <v>3.33</v>
      </c>
      <c r="G78" s="21">
        <v>11.38</v>
      </c>
      <c r="H78" s="23">
        <v>4.66</v>
      </c>
      <c r="I78" s="21">
        <v>15.93</v>
      </c>
      <c r="J78" s="23">
        <v>3.66</v>
      </c>
      <c r="K78" s="21">
        <v>12.51</v>
      </c>
    </row>
    <row r="79" spans="1:11" ht="15.75" customHeight="1">
      <c r="A79" s="3" t="s">
        <v>87</v>
      </c>
      <c r="B79" s="25">
        <v>5</v>
      </c>
      <c r="C79" s="21">
        <v>27.5</v>
      </c>
      <c r="D79" s="25">
        <v>3.66</v>
      </c>
      <c r="E79" s="21">
        <v>20.13</v>
      </c>
      <c r="F79" s="25">
        <v>3.33</v>
      </c>
      <c r="G79" s="21">
        <v>18.309999999999999</v>
      </c>
      <c r="H79" s="25">
        <v>4.66</v>
      </c>
      <c r="I79" s="21">
        <v>25.63</v>
      </c>
      <c r="J79" s="25">
        <v>2.66</v>
      </c>
      <c r="K79" s="21">
        <v>14.63</v>
      </c>
    </row>
    <row r="80" spans="1:11" ht="15.75" customHeight="1">
      <c r="A80" s="26" t="s">
        <v>115</v>
      </c>
      <c r="C80">
        <f>SUM(C66:C79)</f>
        <v>438.95749999999998</v>
      </c>
      <c r="E80">
        <f>SUM(E66:E79)</f>
        <v>374.67166666666662</v>
      </c>
      <c r="G80">
        <f>SUM(G66:G79)</f>
        <v>363.02499999999998</v>
      </c>
      <c r="I80">
        <f>SUM(I66:I79)</f>
        <v>417.94666666666672</v>
      </c>
      <c r="K80">
        <f>SUM(K66:K79)</f>
        <v>414.41833333333329</v>
      </c>
    </row>
    <row r="81" spans="1:22" ht="15.75" customHeight="1">
      <c r="K81" s="26"/>
    </row>
    <row r="82" spans="1:22" ht="15.75" customHeight="1">
      <c r="A82" s="27" t="s">
        <v>116</v>
      </c>
    </row>
    <row r="83" spans="1:22" ht="15.75" customHeight="1">
      <c r="A83" s="30" t="s">
        <v>117</v>
      </c>
      <c r="B83" s="31"/>
      <c r="C83" s="31"/>
      <c r="D83" s="31"/>
      <c r="E83" s="31"/>
      <c r="F83" s="31"/>
      <c r="G83" s="31"/>
      <c r="H83" s="32"/>
    </row>
    <row r="84" spans="1:22" ht="15.75" customHeight="1">
      <c r="A84" s="33"/>
      <c r="B84" s="34"/>
      <c r="C84" s="34"/>
      <c r="D84" s="34"/>
      <c r="E84" s="34"/>
      <c r="F84" s="34"/>
      <c r="G84" s="34"/>
      <c r="H84" s="35"/>
    </row>
    <row r="85" spans="1:22" ht="15.75" customHeight="1">
      <c r="A85" s="36"/>
      <c r="B85" s="37"/>
      <c r="C85" s="37"/>
      <c r="D85" s="37"/>
      <c r="E85" s="37"/>
      <c r="F85" s="37"/>
      <c r="G85" s="37"/>
      <c r="H85" s="38"/>
    </row>
    <row r="86" spans="1:22" ht="15.75" customHeight="1">
      <c r="A86" s="30" t="s">
        <v>118</v>
      </c>
      <c r="B86" s="31"/>
      <c r="C86" s="31"/>
      <c r="D86" s="31"/>
      <c r="E86" s="31"/>
      <c r="F86" s="31"/>
      <c r="G86" s="31"/>
      <c r="H86" s="32"/>
    </row>
    <row r="87" spans="1:22" ht="15.75" customHeight="1">
      <c r="A87" s="33"/>
      <c r="B87" s="34"/>
      <c r="C87" s="34"/>
      <c r="D87" s="34"/>
      <c r="E87" s="34"/>
      <c r="F87" s="34"/>
      <c r="G87" s="34"/>
      <c r="H87" s="35"/>
    </row>
    <row r="88" spans="1:22" ht="15.75" customHeight="1">
      <c r="A88" s="36"/>
      <c r="B88" s="37"/>
      <c r="C88" s="37"/>
      <c r="D88" s="37"/>
      <c r="E88" s="37"/>
      <c r="F88" s="37"/>
      <c r="G88" s="37"/>
      <c r="H88" s="38"/>
    </row>
    <row r="89" spans="1:22" ht="15.75" customHeight="1">
      <c r="A89" s="39" t="s">
        <v>119</v>
      </c>
      <c r="B89" s="31"/>
      <c r="C89" s="31"/>
      <c r="D89" s="31"/>
      <c r="E89" s="31"/>
      <c r="F89" s="31"/>
      <c r="G89" s="31"/>
      <c r="H89" s="32"/>
    </row>
    <row r="90" spans="1:22" ht="15.75" customHeight="1">
      <c r="A90" s="33"/>
      <c r="B90" s="34"/>
      <c r="C90" s="34"/>
      <c r="D90" s="34"/>
      <c r="E90" s="34"/>
      <c r="F90" s="34"/>
      <c r="G90" s="34"/>
      <c r="H90" s="35"/>
    </row>
    <row r="91" spans="1:22" ht="15.75" customHeight="1">
      <c r="A91" s="33"/>
      <c r="B91" s="40"/>
      <c r="C91" s="40"/>
      <c r="D91" s="40"/>
      <c r="E91" s="40"/>
      <c r="F91" s="40"/>
      <c r="G91" s="40"/>
      <c r="H91" s="35"/>
    </row>
    <row r="92" spans="1:22" ht="39.75" customHeight="1">
      <c r="A92" s="41" t="s">
        <v>120</v>
      </c>
      <c r="B92" s="41"/>
      <c r="C92" s="41"/>
      <c r="D92" s="41"/>
      <c r="E92" s="41"/>
      <c r="F92" s="41"/>
      <c r="G92" s="41"/>
      <c r="H92" s="41"/>
      <c r="I92" s="41"/>
      <c r="J92" s="41"/>
      <c r="K92" s="41"/>
      <c r="L92" s="41"/>
      <c r="M92" s="41"/>
      <c r="N92" s="41"/>
      <c r="O92" s="41"/>
      <c r="P92" s="42"/>
      <c r="Q92" s="42"/>
      <c r="R92" s="42"/>
      <c r="S92" s="42"/>
      <c r="T92" s="42"/>
      <c r="U92" s="42"/>
      <c r="V92" s="42"/>
    </row>
    <row r="93" spans="1:22" ht="36" customHeight="1">
      <c r="A93" s="43" t="s">
        <v>121</v>
      </c>
      <c r="B93" s="43"/>
      <c r="C93" s="43"/>
      <c r="D93" s="43"/>
      <c r="E93" s="43"/>
      <c r="F93" s="43"/>
      <c r="G93" s="43"/>
      <c r="H93" s="43"/>
      <c r="I93" s="43"/>
      <c r="J93" s="43"/>
      <c r="K93" s="43"/>
      <c r="L93" s="43"/>
      <c r="M93" s="43"/>
      <c r="N93" s="43"/>
      <c r="O93" s="43"/>
      <c r="P93" s="43"/>
      <c r="Q93" s="43"/>
      <c r="R93" s="43"/>
      <c r="S93" s="43"/>
      <c r="T93" s="43"/>
      <c r="U93" s="43"/>
      <c r="V93" s="42"/>
    </row>
    <row r="94" spans="1:22" ht="30.75" customHeight="1">
      <c r="A94" s="43" t="s">
        <v>122</v>
      </c>
      <c r="B94" s="43"/>
      <c r="C94" s="43"/>
      <c r="D94" s="43"/>
      <c r="E94" s="43"/>
      <c r="F94" s="43"/>
      <c r="G94" s="43"/>
      <c r="H94" s="43"/>
      <c r="I94" s="43"/>
      <c r="J94" s="43"/>
      <c r="K94" s="43"/>
      <c r="L94" s="43"/>
      <c r="M94" s="43"/>
      <c r="N94" s="43"/>
      <c r="O94" s="43"/>
      <c r="P94" s="43"/>
      <c r="Q94" s="43"/>
      <c r="R94" s="43"/>
      <c r="S94" s="43"/>
      <c r="T94" s="43"/>
      <c r="U94" s="43"/>
      <c r="V94" s="42"/>
    </row>
    <row r="95" spans="1:22" ht="36" customHeight="1">
      <c r="A95" s="44" t="s">
        <v>123</v>
      </c>
      <c r="B95" s="44"/>
      <c r="C95" s="44"/>
      <c r="D95" s="44"/>
      <c r="E95" s="44"/>
      <c r="F95" s="44"/>
      <c r="G95" s="44"/>
      <c r="H95" s="44"/>
      <c r="I95" s="44"/>
      <c r="J95" s="44"/>
      <c r="K95" s="44"/>
      <c r="L95" s="44"/>
      <c r="M95" s="44"/>
      <c r="N95" s="44"/>
      <c r="O95" s="44"/>
      <c r="P95" s="44"/>
      <c r="Q95" s="44"/>
      <c r="R95" s="44"/>
      <c r="S95" s="44"/>
      <c r="T95" s="44"/>
      <c r="U95" s="44"/>
      <c r="V95" s="44"/>
    </row>
    <row r="96" spans="1:22" ht="33" customHeight="1">
      <c r="A96" s="44" t="s">
        <v>124</v>
      </c>
      <c r="B96" s="44"/>
      <c r="C96" s="44"/>
      <c r="D96" s="44"/>
      <c r="E96" s="44"/>
      <c r="F96" s="44"/>
      <c r="G96" s="44"/>
      <c r="H96" s="44"/>
      <c r="I96" s="44"/>
      <c r="J96" s="44"/>
      <c r="K96" s="44"/>
      <c r="L96" s="42"/>
      <c r="M96" s="42"/>
      <c r="N96" s="42"/>
      <c r="O96" s="42"/>
      <c r="P96" s="42"/>
      <c r="Q96" s="42"/>
      <c r="R96" s="42"/>
      <c r="S96" s="42"/>
      <c r="T96" s="42"/>
      <c r="U96" s="42"/>
      <c r="V96" s="42"/>
    </row>
    <row r="97" spans="1:22" ht="33" customHeight="1">
      <c r="A97" s="44" t="s">
        <v>125</v>
      </c>
      <c r="B97" s="44"/>
      <c r="C97" s="44"/>
      <c r="D97" s="44"/>
      <c r="E97" s="44"/>
      <c r="F97" s="44"/>
      <c r="G97" s="44"/>
      <c r="H97" s="44"/>
      <c r="I97" s="44"/>
      <c r="J97" s="44"/>
      <c r="K97" s="44"/>
      <c r="L97" s="44"/>
      <c r="M97" s="42"/>
      <c r="N97" s="42"/>
      <c r="O97" s="42"/>
      <c r="P97" s="42"/>
      <c r="Q97" s="42"/>
      <c r="R97" s="42"/>
      <c r="S97" s="42"/>
      <c r="T97" s="42"/>
      <c r="U97" s="42"/>
      <c r="V97" s="42"/>
    </row>
    <row r="98" spans="1:22" ht="15.75" customHeight="1"/>
    <row r="99" spans="1:22" ht="15.75" customHeight="1"/>
    <row r="100" spans="1:22" ht="15.75" customHeight="1"/>
    <row r="101" spans="1:22" ht="15.75" customHeight="1"/>
    <row r="102" spans="1:22" ht="15.75" customHeight="1"/>
    <row r="103" spans="1:22" ht="15.75" customHeight="1"/>
    <row r="104" spans="1:22" ht="15.75" customHeight="1"/>
    <row r="105" spans="1:22" ht="15.75" customHeight="1"/>
    <row r="106" spans="1:22" ht="15.75" customHeight="1"/>
    <row r="107" spans="1:22" ht="15.75" customHeight="1"/>
    <row r="108" spans="1:22" ht="15.75" customHeight="1"/>
    <row r="109" spans="1:22" ht="15.75" customHeight="1"/>
    <row r="110" spans="1:22" ht="15.75" customHeight="1"/>
    <row r="111" spans="1:22" ht="15.75" customHeight="1"/>
    <row r="112" spans="1:2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A93:U93"/>
    <mergeCell ref="A94:U94"/>
    <mergeCell ref="A92:O92"/>
    <mergeCell ref="F65:G65"/>
    <mergeCell ref="H65:I65"/>
    <mergeCell ref="A83:H85"/>
    <mergeCell ref="A86:H88"/>
    <mergeCell ref="A89:H91"/>
    <mergeCell ref="A95:V95"/>
    <mergeCell ref="A96:K96"/>
    <mergeCell ref="A97:L97"/>
    <mergeCell ref="F47:G47"/>
    <mergeCell ref="H47:I47"/>
    <mergeCell ref="J47:K47"/>
    <mergeCell ref="B65:C65"/>
    <mergeCell ref="D65:E65"/>
    <mergeCell ref="J65:K65"/>
    <mergeCell ref="B47:C47"/>
    <mergeCell ref="D47:E47"/>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Susana Henao</cp:lastModifiedBy>
  <dcterms:modified xsi:type="dcterms:W3CDTF">2018-05-23T02:09:55Z</dcterms:modified>
</cp:coreProperties>
</file>